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comments2.xml" ContentType="application/vnd.openxmlformats-officedocument.spreadsheetml.comments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omparison" sheetId="1" state="visible" r:id="rId3"/>
    <sheet name="Effective Rate Calculator" sheetId="2" state="visible" r:id="rId4"/>
    <sheet name="Notes and sources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2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B7" authorId="0">
      <text>
        <r>
          <rPr>
            <sz val="10"/>
            <rFont val="Arial"/>
            <family val="2"/>
          </rPr>
          <t xml:space="preserve">Example values shown. Replace with the merchant's actual statement figures.</t>
        </r>
      </text>
    </comment>
  </commentList>
</comments>
</file>

<file path=xl/sharedStrings.xml><?xml version="1.0" encoding="utf-8"?>
<sst xmlns="http://schemas.openxmlformats.org/spreadsheetml/2006/main" count="175" uniqueCount="126">
  <si>
    <t xml:space="preserve">Celt Payments — processor and POS comparison</t>
  </si>
  <si>
    <t xml:space="preserve">Figures are documented 2026 changes with sources on the Notes tab. Blank or 'Not documented' means we found no public record, not that nothing happened.</t>
  </si>
  <si>
    <t xml:space="preserve">What owners care about</t>
  </si>
  <si>
    <t xml:space="preserve">Celt Payments + Lavu</t>
  </si>
  <si>
    <t xml:space="preserve">Global Payments</t>
  </si>
  <si>
    <t xml:space="preserve">Heartland (Global)</t>
  </si>
  <si>
    <t xml:space="preserve">Clover (Fiserv)</t>
  </si>
  <si>
    <t xml:space="preserve">Moneris</t>
  </si>
  <si>
    <t xml:space="preserve">Toast</t>
  </si>
  <si>
    <t xml:space="preserve">Square</t>
  </si>
  <si>
    <t xml:space="preserve">SilverWare</t>
  </si>
  <si>
    <t xml:space="preserve">Type</t>
  </si>
  <si>
    <t xml:space="preserve">POS + processing</t>
  </si>
  <si>
    <t xml:space="preserve">Acquirer / processor</t>
  </si>
  <si>
    <t xml:space="preserve">Acquirer / processor + POS</t>
  </si>
  <si>
    <t xml:space="preserve">POS software</t>
  </si>
  <si>
    <t xml:space="preserve">Pricing model offered</t>
  </si>
  <si>
    <t xml:space="preserve">Cash and debit discount program</t>
  </si>
  <si>
    <t xml:space="preserve">Tiered / interchange-plus</t>
  </si>
  <si>
    <t xml:space="preserve">Flat rate or tiered, varies by reseller</t>
  </si>
  <si>
    <t xml:space="preserve">Flat rate or custom</t>
  </si>
  <si>
    <t xml:space="preserve">Flat rate</t>
  </si>
  <si>
    <t xml:space="preserve">n/a, POS only</t>
  </si>
  <si>
    <t xml:space="preserve">Can you choose your own processor?</t>
  </si>
  <si>
    <t xml:space="preserve">Adyen, disclosed</t>
  </si>
  <si>
    <t xml:space="preserve">n/a</t>
  </si>
  <si>
    <t xml:space="preserve">No, Fiserv rails</t>
  </si>
  <si>
    <t xml:space="preserve">No, Toast Payments required</t>
  </si>
  <si>
    <t xml:space="preserve">No, Square only</t>
  </si>
  <si>
    <t xml:space="preserve">Certified device list only</t>
  </si>
  <si>
    <t xml:space="preserve">Documented 2026 rate increases</t>
  </si>
  <si>
    <t xml:space="preserve">None</t>
  </si>
  <si>
    <t xml:space="preserve">+0.20% Jan; +100 to +225 bps Aug</t>
  </si>
  <si>
    <t xml:space="preserve">Increase eff. Sep 1, amount not stated</t>
  </si>
  <si>
    <t xml:space="preserve">See Fiserv outlook cut</t>
  </si>
  <si>
    <t xml:space="preserve">Not documented</t>
  </si>
  <si>
    <t xml:space="preserve">Take rate +5 bps YoY (Q2 2026)</t>
  </si>
  <si>
    <t xml:space="preserve">Per-transaction $0.10 to $0.15 Jan 13</t>
  </si>
  <si>
    <t xml:space="preserve">Extra annual fees seen in 2026</t>
  </si>
  <si>
    <t xml:space="preserve">$499 June; $529 October</t>
  </si>
  <si>
    <t xml:space="preserve">Under Global schedule</t>
  </si>
  <si>
    <t xml:space="preserve">Varies by reseller</t>
  </si>
  <si>
    <t xml:space="preserve">Support tiering beyond 90 days</t>
  </si>
  <si>
    <t xml:space="preserve">Who holds your contract?</t>
  </si>
  <si>
    <t xml:space="preserve">Celt Payments, direct</t>
  </si>
  <si>
    <t xml:space="preserve">Often an ISO, not Fiserv</t>
  </si>
  <si>
    <t xml:space="preserve">Block</t>
  </si>
  <si>
    <t xml:space="preserve">Hardware you can replace yourself</t>
  </si>
  <si>
    <t xml:space="preserve">Yes, iPad and Adyen S1F2</t>
  </si>
  <si>
    <t xml:space="preserve">Terminal dependent</t>
  </si>
  <si>
    <t xml:space="preserve">No, proprietary to Fiserv</t>
  </si>
  <si>
    <t xml:space="preserve">No, proprietary</t>
  </si>
  <si>
    <t xml:space="preserve">Windows PC, yes</t>
  </si>
  <si>
    <t xml:space="preserve">Architecture</t>
  </si>
  <si>
    <t xml:space="preserve">Cloud, per-device local cache</t>
  </si>
  <si>
    <t xml:space="preserve">Cloud</t>
  </si>
  <si>
    <t xml:space="preserve">On-premise SQL server</t>
  </si>
  <si>
    <t xml:space="preserve">Single point of failure on site?</t>
  </si>
  <si>
    <t xml:space="preserve">No</t>
  </si>
  <si>
    <t xml:space="preserve">Yes, the local database server</t>
  </si>
  <si>
    <t xml:space="preserve">Published uptime guarantee</t>
  </si>
  <si>
    <t xml:space="preserve">99.99% (Lavu)</t>
  </si>
  <si>
    <t xml:space="preserve">Not published</t>
  </si>
  <si>
    <t xml:space="preserve">Support</t>
  </si>
  <si>
    <t xml:space="preserve">Local rep + 24/7 North American, included</t>
  </si>
  <si>
    <t xml:space="preserve">Account rep</t>
  </si>
  <si>
    <t xml:space="preserve">24/7 + national field services</t>
  </si>
  <si>
    <t xml:space="preserve">24/7</t>
  </si>
  <si>
    <t xml:space="preserve">Paid tier beyond 90 days</t>
  </si>
  <si>
    <t xml:space="preserve">Vendor support</t>
  </si>
  <si>
    <t xml:space="preserve">Ownership change in progress</t>
  </si>
  <si>
    <t xml:space="preserve">Yes, Francisco Partners, closing by Jan 2027</t>
  </si>
  <si>
    <t xml:space="preserve">Source: Celt Payments Fee Watch, celtpayments.com/news/ — each figure links to a dated, sourced post.</t>
  </si>
  <si>
    <t xml:space="preserve">Effective rate calculator</t>
  </si>
  <si>
    <t xml:space="preserve">Fill the blue cells from the merchant's statement. Everything in black calculates itself.</t>
  </si>
  <si>
    <t xml:space="preserve">Legend</t>
  </si>
  <si>
    <t xml:space="preserve">Blue text on yellow = you type here</t>
  </si>
  <si>
    <t xml:space="preserve">Black = calculated, do not overwrite</t>
  </si>
  <si>
    <t xml:space="preserve">Month 1 (before)</t>
  </si>
  <si>
    <t xml:space="preserve">Month 2 (after)</t>
  </si>
  <si>
    <t xml:space="preserve">Statement month</t>
  </si>
  <si>
    <t xml:space="preserve">July 2026</t>
  </si>
  <si>
    <t xml:space="preserve">August 2026</t>
  </si>
  <si>
    <t xml:space="preserve">Credit card volume ($)</t>
  </si>
  <si>
    <t xml:space="preserve">Debit card volume ($)</t>
  </si>
  <si>
    <t xml:space="preserve">Number of transactions</t>
  </si>
  <si>
    <t xml:space="preserve">Total fees charged ($)</t>
  </si>
  <si>
    <t xml:space="preserve">Total card volume ($)</t>
  </si>
  <si>
    <t xml:space="preserve">Effective rate (all cards)</t>
  </si>
  <si>
    <t xml:space="preserve">Average fee per transaction ($)</t>
  </si>
  <si>
    <t xml:space="preserve">Average ticket ($)</t>
  </si>
  <si>
    <t xml:space="preserve">Change in effective rate (basis points)</t>
  </si>
  <si>
    <t xml:space="preserve">Annualised cost of the change ($)</t>
  </si>
  <si>
    <t xml:space="preserve">Assumption: annualised figure holds Month 2 volume constant across twelve months. It is an indication, not a forecast.</t>
  </si>
  <si>
    <t xml:space="preserve">Sources</t>
  </si>
  <si>
    <t xml:space="preserve">Claim</t>
  </si>
  <si>
    <t xml:space="preserve">Detail</t>
  </si>
  <si>
    <t xml:space="preserve">Source</t>
  </si>
  <si>
    <t xml:space="preserve">Global Payments, +100 to +225 bps</t>
  </si>
  <si>
    <t xml:space="preserve">August 2026 statements, received September. Varied by account.</t>
  </si>
  <si>
    <t xml:space="preserve">celtpayments.com/news/global-payments-heartland-increases-2026/</t>
  </si>
  <si>
    <t xml:space="preserve">Heartland, amount not stated</t>
  </si>
  <si>
    <t xml:space="preserve">Notice of increase effective 1 September 2026, no figure given.</t>
  </si>
  <si>
    <t xml:space="preserve">Global Payments, $499 and $529 fees</t>
  </si>
  <si>
    <t xml:space="preserve">Infrastructure Upgrade June 2026; Annual System Enhancement October 2026.</t>
  </si>
  <si>
    <t xml:space="preserve">celtpayments.com/news/mid-contract-rate-increases-2026/</t>
  </si>
  <si>
    <t xml:space="preserve">Toast take rate +5 bps</t>
  </si>
  <si>
    <t xml:space="preserve">Q2 2026 earnings call, 4 August 2026. Total take rate 98 bps.</t>
  </si>
  <si>
    <t xml:space="preserve">celtpayments.com/news/toast-take-rate-q2-2026/</t>
  </si>
  <si>
    <t xml:space="preserve">Square per-transaction $0.10 to $0.15</t>
  </si>
  <si>
    <t xml:space="preserve">Effective 13 January 2026, announced October 2025.</t>
  </si>
  <si>
    <t xml:space="preserve">Fiserv 2026 outlook cut</t>
  </si>
  <si>
    <t xml:space="preserve">6 August 2026. Organic revenue now expected to decline 1% or stay flat.</t>
  </si>
  <si>
    <t xml:space="preserve">celtpayments.com/news/fiserv-clover-outlook-2026/</t>
  </si>
  <si>
    <t xml:space="preserve">Moneris sale to Francisco Partners</t>
  </si>
  <si>
    <t xml:space="preserve">C$2.0bn, announced 10 August 2026, closing expected by end of January 2027.</t>
  </si>
  <si>
    <t xml:space="preserve">celtpayments.com/news/moneris-francisco-partners/</t>
  </si>
  <si>
    <t xml:space="preserve">SilverWare on-premise SQL</t>
  </si>
  <si>
    <t xml:space="preserve">Local SQL engine per SilverWare's published architecture. Terminals depend on it.</t>
  </si>
  <si>
    <t xml:space="preserve">silverwarepos.com</t>
  </si>
  <si>
    <t xml:space="preserve">Lavu 99.99% uptime</t>
  </si>
  <si>
    <t xml:space="preserve">Lavu published guarantee.</t>
  </si>
  <si>
    <t xml:space="preserve">lavu.com</t>
  </si>
  <si>
    <t xml:space="preserve">Code of Conduct, 70 day exit</t>
  </si>
  <si>
    <t xml:space="preserve">Fee increase opens a 70 day penalty-free exit window in Canada.</t>
  </si>
  <si>
    <t xml:space="preserve">celtpayments.com/news/code-of-conduct-exit-window/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</si>
</sst>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\$#,##0;&quot;($&quot;#,##0\);\-"/>
    <numFmt numFmtId="166" formatCode="#,##0"/>
    <numFmt numFmtId="167" formatCode="\$#,##0.00;&quot;($&quot;#,##0.00\);\-"/>
    <numFmt numFmtId="168" formatCode="0.00%"/>
    <numFmt numFmtId="169" formatCode="#,##0.0&quot; bps&quot;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5"/>
      <color rgb="FF1D2830"/>
      <name val="Arial"/>
      <family val="0"/>
      <charset val="1"/>
    </font>
    <font>
      <i val="true"/>
      <sz val="9"/>
      <color rgb="FF66727C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color rgb="FF1D2830"/>
      <name val="Arial"/>
      <family val="0"/>
      <charset val="1"/>
    </font>
    <font>
      <b val="true"/>
      <sz val="10"/>
      <color rgb="FF129505"/>
      <name val="Arial"/>
      <family val="0"/>
      <charset val="1"/>
    </font>
    <font>
      <sz val="10"/>
      <color rgb="FF1D283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1"/>
      <color rgb="FF1D2830"/>
      <name val="Arial"/>
      <family val="0"/>
      <charset val="1"/>
    </font>
    <font>
      <b val="true"/>
      <sz val="12"/>
      <color rgb="FF129505"/>
      <name val="Arial"/>
      <family val="0"/>
      <charset val="1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1D2830"/>
        <bgColor rgb="FF333300"/>
      </patternFill>
    </fill>
    <fill>
      <patternFill patternType="solid">
        <fgColor rgb="FF129505"/>
        <bgColor rgb="FF339966"/>
      </patternFill>
    </fill>
    <fill>
      <patternFill patternType="solid">
        <fgColor rgb="FF35495E"/>
        <bgColor rgb="FF1D2830"/>
      </patternFill>
    </fill>
    <fill>
      <patternFill patternType="solid">
        <fgColor rgb="FFF5F7F4"/>
        <bgColor rgb="FFEAF3E8"/>
      </patternFill>
    </fill>
    <fill>
      <patternFill patternType="solid">
        <fgColor rgb="FFEAF3E8"/>
        <bgColor rgb="FFF5F7F4"/>
      </patternFill>
    </fill>
    <fill>
      <patternFill patternType="solid">
        <fgColor rgb="FFFFFF00"/>
        <bgColor rgb="FFFFFF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E2E6E1"/>
      </left>
      <right style="thin">
        <color rgb="FFE2E6E1"/>
      </right>
      <top style="thin">
        <color rgb="FFE2E6E1"/>
      </top>
      <bottom style="thin">
        <color rgb="FFE2E6E1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5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6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7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7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7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0" fillId="7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0" fillId="7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2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2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29505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5F7F4"/>
      <rgbColor rgb="FFEAF3E8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6E1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727C"/>
      <rgbColor rgb="FF969696"/>
      <rgbColor rgb="FF003366"/>
      <rgbColor rgb="FF339966"/>
      <rgbColor rgb="FF003300"/>
      <rgbColor rgb="FF333300"/>
      <rgbColor rgb="FF993300"/>
      <rgbColor rgb="FF993366"/>
      <rgbColor rgb="FF35495E"/>
      <rgbColor rgb="FF1D283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9" min="2" style="0" width="26"/>
  </cols>
  <sheetData>
    <row r="1" customFormat="false" ht="18.5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</row>
    <row r="4" customFormat="false" ht="15" hidden="false" customHeight="false" outlineLevel="0" collapsed="false">
      <c r="A4" s="3" t="s">
        <v>2</v>
      </c>
      <c r="B4" s="4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8</v>
      </c>
      <c r="H4" s="5" t="s">
        <v>9</v>
      </c>
      <c r="I4" s="5" t="s">
        <v>10</v>
      </c>
    </row>
    <row r="5" customFormat="false" ht="33.75" hidden="false" customHeight="true" outlineLevel="0" collapsed="false">
      <c r="A5" s="6" t="s">
        <v>11</v>
      </c>
      <c r="B5" s="7" t="s">
        <v>12</v>
      </c>
      <c r="C5" s="8" t="s">
        <v>13</v>
      </c>
      <c r="D5" s="8" t="s">
        <v>13</v>
      </c>
      <c r="E5" s="8" t="s">
        <v>12</v>
      </c>
      <c r="F5" s="8" t="s">
        <v>14</v>
      </c>
      <c r="G5" s="8" t="s">
        <v>12</v>
      </c>
      <c r="H5" s="8" t="s">
        <v>12</v>
      </c>
      <c r="I5" s="8" t="s">
        <v>15</v>
      </c>
    </row>
    <row r="6" customFormat="false" ht="33.75" hidden="false" customHeight="true" outlineLevel="0" collapsed="false">
      <c r="A6" s="6" t="s">
        <v>16</v>
      </c>
      <c r="B6" s="7" t="s">
        <v>17</v>
      </c>
      <c r="C6" s="8" t="s">
        <v>18</v>
      </c>
      <c r="D6" s="8" t="s">
        <v>18</v>
      </c>
      <c r="E6" s="8" t="s">
        <v>19</v>
      </c>
      <c r="F6" s="8" t="s">
        <v>18</v>
      </c>
      <c r="G6" s="8" t="s">
        <v>20</v>
      </c>
      <c r="H6" s="8" t="s">
        <v>21</v>
      </c>
      <c r="I6" s="8" t="s">
        <v>22</v>
      </c>
    </row>
    <row r="7" customFormat="false" ht="33.75" hidden="false" customHeight="true" outlineLevel="0" collapsed="false">
      <c r="A7" s="6" t="s">
        <v>23</v>
      </c>
      <c r="B7" s="7" t="s">
        <v>24</v>
      </c>
      <c r="C7" s="8" t="s">
        <v>25</v>
      </c>
      <c r="D7" s="8" t="s">
        <v>25</v>
      </c>
      <c r="E7" s="8" t="s">
        <v>26</v>
      </c>
      <c r="F7" s="8" t="s">
        <v>25</v>
      </c>
      <c r="G7" s="8" t="s">
        <v>27</v>
      </c>
      <c r="H7" s="8" t="s">
        <v>28</v>
      </c>
      <c r="I7" s="8" t="s">
        <v>29</v>
      </c>
    </row>
    <row r="8" customFormat="false" ht="33.75" hidden="false" customHeight="true" outlineLevel="0" collapsed="false">
      <c r="A8" s="6" t="s">
        <v>30</v>
      </c>
      <c r="B8" s="7" t="s">
        <v>31</v>
      </c>
      <c r="C8" s="8" t="s">
        <v>32</v>
      </c>
      <c r="D8" s="8" t="s">
        <v>33</v>
      </c>
      <c r="E8" s="8" t="s">
        <v>34</v>
      </c>
      <c r="F8" s="8" t="s">
        <v>35</v>
      </c>
      <c r="G8" s="8" t="s">
        <v>36</v>
      </c>
      <c r="H8" s="8" t="s">
        <v>37</v>
      </c>
      <c r="I8" s="8" t="s">
        <v>25</v>
      </c>
    </row>
    <row r="9" customFormat="false" ht="33.75" hidden="false" customHeight="true" outlineLevel="0" collapsed="false">
      <c r="A9" s="6" t="s">
        <v>38</v>
      </c>
      <c r="B9" s="7" t="s">
        <v>31</v>
      </c>
      <c r="C9" s="8" t="s">
        <v>39</v>
      </c>
      <c r="D9" s="8" t="s">
        <v>40</v>
      </c>
      <c r="E9" s="8" t="s">
        <v>41</v>
      </c>
      <c r="F9" s="8" t="s">
        <v>35</v>
      </c>
      <c r="G9" s="8" t="s">
        <v>35</v>
      </c>
      <c r="H9" s="8" t="s">
        <v>42</v>
      </c>
      <c r="I9" s="8" t="s">
        <v>25</v>
      </c>
    </row>
    <row r="10" customFormat="false" ht="33.75" hidden="false" customHeight="true" outlineLevel="0" collapsed="false">
      <c r="A10" s="6" t="s">
        <v>43</v>
      </c>
      <c r="B10" s="7" t="s">
        <v>44</v>
      </c>
      <c r="C10" s="8" t="s">
        <v>4</v>
      </c>
      <c r="D10" s="8" t="s">
        <v>4</v>
      </c>
      <c r="E10" s="8" t="s">
        <v>45</v>
      </c>
      <c r="F10" s="8" t="s">
        <v>7</v>
      </c>
      <c r="G10" s="8" t="s">
        <v>8</v>
      </c>
      <c r="H10" s="8" t="s">
        <v>46</v>
      </c>
      <c r="I10" s="8" t="s">
        <v>10</v>
      </c>
    </row>
    <row r="11" customFormat="false" ht="33.75" hidden="false" customHeight="true" outlineLevel="0" collapsed="false">
      <c r="A11" s="6" t="s">
        <v>47</v>
      </c>
      <c r="B11" s="7" t="s">
        <v>48</v>
      </c>
      <c r="C11" s="8" t="s">
        <v>49</v>
      </c>
      <c r="D11" s="8" t="s">
        <v>49</v>
      </c>
      <c r="E11" s="8" t="s">
        <v>50</v>
      </c>
      <c r="F11" s="8" t="s">
        <v>49</v>
      </c>
      <c r="G11" s="8" t="s">
        <v>51</v>
      </c>
      <c r="H11" s="8" t="s">
        <v>51</v>
      </c>
      <c r="I11" s="8" t="s">
        <v>52</v>
      </c>
    </row>
    <row r="12" customFormat="false" ht="33.75" hidden="false" customHeight="true" outlineLevel="0" collapsed="false">
      <c r="A12" s="6" t="s">
        <v>53</v>
      </c>
      <c r="B12" s="7" t="s">
        <v>54</v>
      </c>
      <c r="C12" s="8" t="s">
        <v>25</v>
      </c>
      <c r="D12" s="8" t="s">
        <v>25</v>
      </c>
      <c r="E12" s="8" t="s">
        <v>55</v>
      </c>
      <c r="F12" s="8" t="s">
        <v>25</v>
      </c>
      <c r="G12" s="8" t="s">
        <v>55</v>
      </c>
      <c r="H12" s="8" t="s">
        <v>55</v>
      </c>
      <c r="I12" s="8" t="s">
        <v>56</v>
      </c>
    </row>
    <row r="13" customFormat="false" ht="33.75" hidden="false" customHeight="true" outlineLevel="0" collapsed="false">
      <c r="A13" s="6" t="s">
        <v>57</v>
      </c>
      <c r="B13" s="7" t="s">
        <v>58</v>
      </c>
      <c r="C13" s="8" t="s">
        <v>25</v>
      </c>
      <c r="D13" s="8" t="s">
        <v>25</v>
      </c>
      <c r="E13" s="8" t="s">
        <v>58</v>
      </c>
      <c r="F13" s="8" t="s">
        <v>25</v>
      </c>
      <c r="G13" s="8" t="s">
        <v>58</v>
      </c>
      <c r="H13" s="8" t="s">
        <v>58</v>
      </c>
      <c r="I13" s="8" t="s">
        <v>59</v>
      </c>
    </row>
    <row r="14" customFormat="false" ht="33.75" hidden="false" customHeight="true" outlineLevel="0" collapsed="false">
      <c r="A14" s="6" t="s">
        <v>60</v>
      </c>
      <c r="B14" s="7" t="s">
        <v>61</v>
      </c>
      <c r="C14" s="8" t="s">
        <v>62</v>
      </c>
      <c r="D14" s="8" t="s">
        <v>62</v>
      </c>
      <c r="E14" s="8" t="s">
        <v>62</v>
      </c>
      <c r="F14" s="8" t="s">
        <v>62</v>
      </c>
      <c r="G14" s="8" t="s">
        <v>62</v>
      </c>
      <c r="H14" s="8" t="s">
        <v>62</v>
      </c>
      <c r="I14" s="8" t="s">
        <v>62</v>
      </c>
    </row>
    <row r="15" customFormat="false" ht="33.75" hidden="false" customHeight="true" outlineLevel="0" collapsed="false">
      <c r="A15" s="6" t="s">
        <v>63</v>
      </c>
      <c r="B15" s="7" t="s">
        <v>64</v>
      </c>
      <c r="C15" s="8" t="s">
        <v>65</v>
      </c>
      <c r="D15" s="8" t="s">
        <v>65</v>
      </c>
      <c r="E15" s="8" t="s">
        <v>41</v>
      </c>
      <c r="F15" s="8" t="s">
        <v>66</v>
      </c>
      <c r="G15" s="8" t="s">
        <v>67</v>
      </c>
      <c r="H15" s="8" t="s">
        <v>68</v>
      </c>
      <c r="I15" s="8" t="s">
        <v>69</v>
      </c>
    </row>
    <row r="16" customFormat="false" ht="33.75" hidden="false" customHeight="true" outlineLevel="0" collapsed="false">
      <c r="A16" s="6" t="s">
        <v>70</v>
      </c>
      <c r="B16" s="7" t="s">
        <v>58</v>
      </c>
      <c r="C16" s="8" t="s">
        <v>58</v>
      </c>
      <c r="D16" s="8" t="s">
        <v>58</v>
      </c>
      <c r="E16" s="8" t="s">
        <v>58</v>
      </c>
      <c r="F16" s="8" t="s">
        <v>71</v>
      </c>
      <c r="G16" s="8" t="s">
        <v>58</v>
      </c>
      <c r="H16" s="8" t="s">
        <v>58</v>
      </c>
      <c r="I16" s="8" t="s">
        <v>58</v>
      </c>
    </row>
    <row r="18" customFormat="false" ht="15" hidden="false" customHeight="false" outlineLevel="0" collapsed="false">
      <c r="A18" s="9" t="s">
        <v>72</v>
      </c>
    </row>
  </sheetData>
  <mergeCells count="1">
    <mergeCell ref="A2:I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6"/>
    <col collapsed="false" customWidth="true" hidden="false" outlineLevel="0" max="3" min="2" style="0" width="20"/>
  </cols>
  <sheetData>
    <row r="1" customFormat="false" ht="18.55" hidden="false" customHeight="false" outlineLevel="0" collapsed="false">
      <c r="A1" s="1" t="s">
        <v>73</v>
      </c>
    </row>
    <row r="2" customFormat="false" ht="15" hidden="false" customHeight="false" outlineLevel="0" collapsed="false">
      <c r="A2" s="9" t="s">
        <v>74</v>
      </c>
    </row>
    <row r="4" customFormat="false" ht="15" hidden="false" customHeight="false" outlineLevel="0" collapsed="false">
      <c r="A4" s="10" t="s">
        <v>75</v>
      </c>
      <c r="B4" s="11" t="s">
        <v>76</v>
      </c>
      <c r="C4" s="12" t="s">
        <v>77</v>
      </c>
    </row>
    <row r="6" customFormat="false" ht="15" hidden="false" customHeight="false" outlineLevel="0" collapsed="false">
      <c r="A6" s="13"/>
      <c r="B6" s="13" t="s">
        <v>78</v>
      </c>
      <c r="C6" s="13" t="s">
        <v>79</v>
      </c>
    </row>
    <row r="7" customFormat="false" ht="15" hidden="false" customHeight="false" outlineLevel="0" collapsed="false">
      <c r="A7" s="14" t="s">
        <v>80</v>
      </c>
      <c r="B7" s="15" t="s">
        <v>81</v>
      </c>
      <c r="C7" s="15" t="s">
        <v>82</v>
      </c>
    </row>
    <row r="8" customFormat="false" ht="15" hidden="false" customHeight="false" outlineLevel="0" collapsed="false">
      <c r="A8" s="14" t="s">
        <v>83</v>
      </c>
      <c r="B8" s="16" t="n">
        <v>38000</v>
      </c>
      <c r="C8" s="16" t="n">
        <v>38000</v>
      </c>
    </row>
    <row r="9" customFormat="false" ht="15" hidden="false" customHeight="false" outlineLevel="0" collapsed="false">
      <c r="A9" s="14" t="s">
        <v>84</v>
      </c>
      <c r="B9" s="16" t="n">
        <v>12000</v>
      </c>
      <c r="C9" s="16" t="n">
        <v>12000</v>
      </c>
    </row>
    <row r="10" customFormat="false" ht="15" hidden="false" customHeight="false" outlineLevel="0" collapsed="false">
      <c r="A10" s="14" t="s">
        <v>85</v>
      </c>
      <c r="B10" s="17" t="n">
        <v>2000</v>
      </c>
      <c r="C10" s="17" t="n">
        <v>2000</v>
      </c>
    </row>
    <row r="11" customFormat="false" ht="15" hidden="false" customHeight="false" outlineLevel="0" collapsed="false">
      <c r="A11" s="14" t="s">
        <v>86</v>
      </c>
      <c r="B11" s="18" t="n">
        <v>1290</v>
      </c>
      <c r="C11" s="18" t="n">
        <v>1520</v>
      </c>
    </row>
    <row r="12" customFormat="false" ht="15" hidden="false" customHeight="false" outlineLevel="0" collapsed="false">
      <c r="A12" s="14" t="s">
        <v>87</v>
      </c>
      <c r="B12" s="19" t="n">
        <f aca="false">B8+B9</f>
        <v>50000</v>
      </c>
      <c r="C12" s="19" t="n">
        <f aca="false">C8+C9</f>
        <v>50000</v>
      </c>
    </row>
    <row r="13" customFormat="false" ht="15" hidden="false" customHeight="false" outlineLevel="0" collapsed="false">
      <c r="A13" s="14" t="s">
        <v>88</v>
      </c>
      <c r="B13" s="20" t="n">
        <f aca="false">IFERROR(B11/B12,0)</f>
        <v>0.0258</v>
      </c>
      <c r="C13" s="20" t="n">
        <f aca="false">IFERROR(C11/C12,0)</f>
        <v>0.0304</v>
      </c>
    </row>
    <row r="14" customFormat="false" ht="15" hidden="false" customHeight="false" outlineLevel="0" collapsed="false">
      <c r="A14" s="14" t="s">
        <v>89</v>
      </c>
      <c r="B14" s="21" t="n">
        <f aca="false">IFERROR(B11/B10,0)</f>
        <v>0.645</v>
      </c>
      <c r="C14" s="21" t="n">
        <f aca="false">IFERROR(C11/C10,0)</f>
        <v>0.76</v>
      </c>
    </row>
    <row r="15" customFormat="false" ht="15" hidden="false" customHeight="false" outlineLevel="0" collapsed="false">
      <c r="A15" s="14" t="s">
        <v>90</v>
      </c>
      <c r="B15" s="21" t="n">
        <f aca="false">IFERROR(B12/B10,0)</f>
        <v>25</v>
      </c>
      <c r="C15" s="21" t="n">
        <f aca="false">IFERROR(C12/C10,0)</f>
        <v>25</v>
      </c>
    </row>
    <row r="18" customFormat="false" ht="15" hidden="false" customHeight="false" outlineLevel="0" collapsed="false">
      <c r="A18" s="22" t="s">
        <v>91</v>
      </c>
      <c r="B18" s="23" t="n">
        <f aca="false">(C13-B13)*10000</f>
        <v>46</v>
      </c>
    </row>
    <row r="19" customFormat="false" ht="15" hidden="false" customHeight="false" outlineLevel="0" collapsed="false">
      <c r="A19" s="22" t="s">
        <v>92</v>
      </c>
      <c r="B19" s="24" t="n">
        <f aca="false">(C13-B13)*C12*12</f>
        <v>2760</v>
      </c>
    </row>
    <row r="21" customFormat="false" ht="15" hidden="false" customHeight="false" outlineLevel="0" collapsed="false">
      <c r="A21" s="9" t="s">
        <v>93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62"/>
    <col collapsed="false" customWidth="true" hidden="false" outlineLevel="0" max="3" min="3" style="0" width="52"/>
  </cols>
  <sheetData>
    <row r="1" customFormat="false" ht="18.55" hidden="false" customHeight="false" outlineLevel="0" collapsed="false">
      <c r="A1" s="1" t="s">
        <v>94</v>
      </c>
    </row>
    <row r="3" customFormat="false" ht="15" hidden="false" customHeight="false" outlineLevel="0" collapsed="false">
      <c r="A3" s="25" t="s">
        <v>95</v>
      </c>
      <c r="B3" s="25" t="s">
        <v>96</v>
      </c>
      <c r="C3" s="25" t="s">
        <v>97</v>
      </c>
    </row>
    <row r="4" customFormat="false" ht="30" hidden="false" customHeight="true" outlineLevel="0" collapsed="false">
      <c r="A4" s="8" t="s">
        <v>98</v>
      </c>
      <c r="B4" s="8" t="s">
        <v>99</v>
      </c>
      <c r="C4" s="8" t="s">
        <v>100</v>
      </c>
    </row>
    <row r="5" customFormat="false" ht="30" hidden="false" customHeight="true" outlineLevel="0" collapsed="false">
      <c r="A5" s="8" t="s">
        <v>101</v>
      </c>
      <c r="B5" s="8" t="s">
        <v>102</v>
      </c>
      <c r="C5" s="8" t="s">
        <v>100</v>
      </c>
    </row>
    <row r="6" customFormat="false" ht="30" hidden="false" customHeight="true" outlineLevel="0" collapsed="false">
      <c r="A6" s="8" t="s">
        <v>103</v>
      </c>
      <c r="B6" s="8" t="s">
        <v>104</v>
      </c>
      <c r="C6" s="8" t="s">
        <v>105</v>
      </c>
    </row>
    <row r="7" customFormat="false" ht="30" hidden="false" customHeight="true" outlineLevel="0" collapsed="false">
      <c r="A7" s="8" t="s">
        <v>106</v>
      </c>
      <c r="B7" s="8" t="s">
        <v>107</v>
      </c>
      <c r="C7" s="8" t="s">
        <v>108</v>
      </c>
    </row>
    <row r="8" customFormat="false" ht="30" hidden="false" customHeight="true" outlineLevel="0" collapsed="false">
      <c r="A8" s="8" t="s">
        <v>109</v>
      </c>
      <c r="B8" s="8" t="s">
        <v>110</v>
      </c>
      <c r="C8" s="8" t="s">
        <v>105</v>
      </c>
    </row>
    <row r="9" customFormat="false" ht="30" hidden="false" customHeight="true" outlineLevel="0" collapsed="false">
      <c r="A9" s="8" t="s">
        <v>111</v>
      </c>
      <c r="B9" s="8" t="s">
        <v>112</v>
      </c>
      <c r="C9" s="8" t="s">
        <v>113</v>
      </c>
    </row>
    <row r="10" customFormat="false" ht="30" hidden="false" customHeight="true" outlineLevel="0" collapsed="false">
      <c r="A10" s="8" t="s">
        <v>114</v>
      </c>
      <c r="B10" s="8" t="s">
        <v>115</v>
      </c>
      <c r="C10" s="8" t="s">
        <v>116</v>
      </c>
    </row>
    <row r="11" customFormat="false" ht="30" hidden="false" customHeight="true" outlineLevel="0" collapsed="false">
      <c r="A11" s="8" t="s">
        <v>117</v>
      </c>
      <c r="B11" s="8" t="s">
        <v>118</v>
      </c>
      <c r="C11" s="8" t="s">
        <v>119</v>
      </c>
    </row>
    <row r="12" customFormat="false" ht="30" hidden="false" customHeight="true" outlineLevel="0" collapsed="false">
      <c r="A12" s="8" t="s">
        <v>120</v>
      </c>
      <c r="B12" s="8" t="s">
        <v>121</v>
      </c>
      <c r="C12" s="8" t="s">
        <v>122</v>
      </c>
    </row>
    <row r="13" customFormat="false" ht="30" hidden="false" customHeight="true" outlineLevel="0" collapsed="false">
      <c r="A13" s="8" t="s">
        <v>123</v>
      </c>
      <c r="B13" s="8" t="s">
        <v>124</v>
      </c>
      <c r="C13" s="8" t="s">
        <v>125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2026-09-23T20:54:18Z</dcterms:created>
  <dc:creator>openpyxl</dc:creator>
  <dc:description/>
  <dc:language>en-US</dc:language>
  <cp:lastModifiedBy/>
  <dcterms:modified xsi:type="dcterms:W3CDTF">2026-09-23T20:54:18Z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